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590" yWindow="50" windowWidth="13260" windowHeight="1102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C14" i="1"/>
  <c r="C15" s="1"/>
  <c r="B27" l="1"/>
  <c r="C19"/>
  <c r="E19" s="1"/>
  <c r="C18"/>
  <c r="E18" s="1"/>
  <c r="C17"/>
  <c r="E17" s="1"/>
  <c r="E24"/>
  <c r="F24" s="1"/>
  <c r="E20"/>
  <c r="C27" l="1"/>
  <c r="E25" l="1"/>
  <c r="E26" l="1"/>
  <c r="F26" s="1"/>
  <c r="F19"/>
  <c r="F25"/>
  <c r="E22"/>
  <c r="F22" s="1"/>
  <c r="F20"/>
  <c r="F18"/>
  <c r="F17"/>
  <c r="F15" l="1"/>
  <c r="D15" l="1"/>
  <c r="B15"/>
</calcChain>
</file>

<file path=xl/comments1.xml><?xml version="1.0" encoding="utf-8"?>
<comments xmlns="http://schemas.openxmlformats.org/spreadsheetml/2006/main">
  <authors>
    <author>Hewlett-Packard Company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>Hewlett-Packard Company:</t>
        </r>
        <r>
          <rPr>
            <sz val="9"/>
            <color indexed="81"/>
            <rFont val="Tahoma"/>
            <charset val="1"/>
          </rPr>
          <t xml:space="preserve">
начисленные взносы</t>
        </r>
      </text>
    </comment>
    <comment ref="C14" authorId="0">
      <text>
        <r>
          <rPr>
            <b/>
            <sz val="9"/>
            <color indexed="81"/>
            <rFont val="Tahoma"/>
            <charset val="1"/>
          </rPr>
          <t>Hewlett-Packard Company:</t>
        </r>
        <r>
          <rPr>
            <sz val="9"/>
            <color indexed="81"/>
            <rFont val="Tahoma"/>
            <charset val="1"/>
          </rPr>
          <t xml:space="preserve">
анализ 76.09 Кт51 + анализ 62 Кт51</t>
        </r>
      </text>
    </comment>
  </commentList>
</comments>
</file>

<file path=xl/sharedStrings.xml><?xml version="1.0" encoding="utf-8"?>
<sst xmlns="http://schemas.openxmlformats.org/spreadsheetml/2006/main" count="40" uniqueCount="31">
  <si>
    <t>Статьи доходов и расходов</t>
  </si>
  <si>
    <t>По плану на год (тыс. руб.)</t>
  </si>
  <si>
    <t>Фактически за год (тыс. руб.)</t>
  </si>
  <si>
    <t>Отклонение от плана</t>
  </si>
  <si>
    <t>В рублях</t>
  </si>
  <si>
    <t>(экономия)</t>
  </si>
  <si>
    <t>-</t>
  </si>
  <si>
    <t>Расходы:</t>
  </si>
  <si>
    <t>Аренда помещения</t>
  </si>
  <si>
    <t>Лицензии, ЭЦП, ПО</t>
  </si>
  <si>
    <t>Услуги по привлечению АУ, рассмотрение жалоб и прочие</t>
  </si>
  <si>
    <t>Прочие</t>
  </si>
  <si>
    <t>В %</t>
  </si>
  <si>
    <r>
      <t xml:space="preserve"> </t>
    </r>
    <r>
      <rPr>
        <sz val="8"/>
        <color theme="1"/>
        <rFont val="Times New Roman"/>
        <family val="1"/>
        <charset val="204"/>
      </rPr>
      <t>(перерасход)</t>
    </r>
  </si>
  <si>
    <t>Амортизация имущества</t>
  </si>
  <si>
    <t>Расходы на рекламу</t>
  </si>
  <si>
    <t>Расходы на служебные командировки</t>
  </si>
  <si>
    <t>Ассоциации арбитражных управляющих «Центр финансового оздоровления предприятий агропромышленного комплекса»</t>
  </si>
  <si>
    <t>за 2020 год</t>
  </si>
  <si>
    <t>Заработная плата и налоги с ФОТ административно-управляющего персонала (аппарата)</t>
  </si>
  <si>
    <t xml:space="preserve">Почтовые расходы, телефон, интернет, канцелярские расходы, содержание офисной техники, материалы </t>
  </si>
  <si>
    <t>Взносы в объединения саморегулируемых организаций арбитражных управляющих</t>
  </si>
  <si>
    <t>Представил: Директор ААУ «ЦФОП АПК»            _____________________   / А.И. Полонянкин /</t>
  </si>
  <si>
    <t>Доходы:</t>
  </si>
  <si>
    <t xml:space="preserve">Членские взносы арбитражных управляющих </t>
  </si>
  <si>
    <t>Аккредитационные взносы аккредитованных лиц</t>
  </si>
  <si>
    <t xml:space="preserve">Итого доходов </t>
  </si>
  <si>
    <t>Итого расходов</t>
  </si>
  <si>
    <t>Утвержден Общим собранием членов ААУ «ЦФОП АПК»</t>
  </si>
  <si>
    <t>"___" _____________ 2021 г.</t>
  </si>
  <si>
    <t>Отчет о результатах финансово-хозяйственной деятельности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</si>
</sst>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H12" sqref="H12"/>
    </sheetView>
  </sheetViews>
  <sheetFormatPr defaultRowHeight="14.5"/>
  <cols>
    <col min="1" max="1" width="49.81640625" customWidth="1"/>
    <col min="2" max="2" width="13.7265625" customWidth="1"/>
    <col min="3" max="3" width="13.453125" customWidth="1"/>
    <col min="4" max="6" width="10.7265625" customWidth="1"/>
  </cols>
  <sheetData>
    <row r="1" spans="1:6">
      <c r="A1" s="13" t="s">
        <v>30</v>
      </c>
      <c r="B1" s="13"/>
      <c r="C1" s="13"/>
      <c r="D1" s="13"/>
      <c r="E1" s="13"/>
      <c r="F1" s="13"/>
    </row>
    <row r="2" spans="1:6" ht="15" customHeight="1">
      <c r="A2" s="20" t="s">
        <v>17</v>
      </c>
      <c r="B2" s="20"/>
      <c r="C2" s="20"/>
      <c r="D2" s="20"/>
      <c r="E2" s="20"/>
      <c r="F2" s="20"/>
    </row>
    <row r="3" spans="1:6">
      <c r="A3" s="13" t="s">
        <v>18</v>
      </c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>
      <c r="A5" s="15" t="s">
        <v>28</v>
      </c>
      <c r="B5" s="16"/>
      <c r="C5" s="16"/>
      <c r="D5" s="16"/>
      <c r="E5" s="16"/>
      <c r="F5" s="16"/>
    </row>
    <row r="6" spans="1:6">
      <c r="A6" s="14" t="s">
        <v>29</v>
      </c>
      <c r="B6" s="14"/>
      <c r="C6" s="14"/>
      <c r="D6" s="14"/>
      <c r="E6" s="14"/>
      <c r="F6" s="14"/>
    </row>
    <row r="7" spans="1:6">
      <c r="A7" s="1"/>
    </row>
    <row r="8" spans="1:6" ht="20.149999999999999" customHeight="1">
      <c r="A8" s="17" t="s">
        <v>0</v>
      </c>
      <c r="B8" s="17" t="s">
        <v>1</v>
      </c>
      <c r="C8" s="17" t="s">
        <v>2</v>
      </c>
      <c r="D8" s="17" t="s">
        <v>3</v>
      </c>
      <c r="E8" s="17"/>
      <c r="F8" s="17"/>
    </row>
    <row r="9" spans="1:6" ht="20.149999999999999" customHeight="1">
      <c r="A9" s="17"/>
      <c r="B9" s="17"/>
      <c r="C9" s="17"/>
      <c r="D9" s="17" t="s">
        <v>4</v>
      </c>
      <c r="E9" s="17"/>
      <c r="F9" s="17" t="s">
        <v>12</v>
      </c>
    </row>
    <row r="10" spans="1:6" ht="20.149999999999999" customHeight="1">
      <c r="A10" s="17"/>
      <c r="B10" s="17"/>
      <c r="C10" s="17"/>
      <c r="D10" s="18" t="s">
        <v>13</v>
      </c>
      <c r="E10" s="19" t="s">
        <v>5</v>
      </c>
      <c r="F10" s="17"/>
    </row>
    <row r="11" spans="1:6" ht="20.149999999999999" customHeight="1">
      <c r="A11" s="17"/>
      <c r="B11" s="17"/>
      <c r="C11" s="17"/>
      <c r="D11" s="18"/>
      <c r="E11" s="19"/>
      <c r="F11" s="17"/>
    </row>
    <row r="12" spans="1:6" ht="20.149999999999999" customHeight="1">
      <c r="A12" s="2" t="s">
        <v>23</v>
      </c>
      <c r="B12" s="3"/>
      <c r="C12" s="3"/>
      <c r="D12" s="3"/>
      <c r="E12" s="3"/>
      <c r="F12" s="4"/>
    </row>
    <row r="13" spans="1:6" ht="20.149999999999999" customHeight="1">
      <c r="A13" s="5" t="s">
        <v>24</v>
      </c>
      <c r="B13" s="6">
        <v>39060</v>
      </c>
      <c r="C13" s="6">
        <v>40718.9</v>
      </c>
      <c r="D13" s="6" t="s">
        <v>6</v>
      </c>
      <c r="E13" s="6" t="s">
        <v>6</v>
      </c>
      <c r="F13" s="7" t="s">
        <v>6</v>
      </c>
    </row>
    <row r="14" spans="1:6" ht="20.149999999999999" customHeight="1">
      <c r="A14" s="8" t="s">
        <v>25</v>
      </c>
      <c r="B14" s="6">
        <v>8790</v>
      </c>
      <c r="C14" s="6">
        <f>5370+6404</f>
        <v>11774</v>
      </c>
      <c r="D14" s="6" t="s">
        <v>6</v>
      </c>
      <c r="E14" s="6" t="s">
        <v>6</v>
      </c>
      <c r="F14" s="7"/>
    </row>
    <row r="15" spans="1:6" ht="20.149999999999999" customHeight="1">
      <c r="A15" s="9" t="s">
        <v>26</v>
      </c>
      <c r="B15" s="10">
        <f>SUM(B13:B14)</f>
        <v>47850</v>
      </c>
      <c r="C15" s="10">
        <f>SUM(C13:C14)</f>
        <v>52492.9</v>
      </c>
      <c r="D15" s="10" t="str">
        <f>D13</f>
        <v>-</v>
      </c>
      <c r="E15" s="10" t="s">
        <v>6</v>
      </c>
      <c r="F15" s="11" t="str">
        <f>F13</f>
        <v>-</v>
      </c>
    </row>
    <row r="16" spans="1:6" ht="20.149999999999999" customHeight="1">
      <c r="A16" s="2" t="s">
        <v>7</v>
      </c>
      <c r="B16" s="3" t="s">
        <v>6</v>
      </c>
      <c r="C16" s="3"/>
      <c r="D16" s="3" t="s">
        <v>6</v>
      </c>
      <c r="E16" s="3" t="s">
        <v>6</v>
      </c>
      <c r="F16" s="4" t="s">
        <v>6</v>
      </c>
    </row>
    <row r="17" spans="1:6" ht="27.75" customHeight="1">
      <c r="A17" s="8" t="s">
        <v>19</v>
      </c>
      <c r="B17" s="6">
        <v>10000</v>
      </c>
      <c r="C17" s="12">
        <f>9330489.04/1000</f>
        <v>9330.4890399999986</v>
      </c>
      <c r="D17" s="6"/>
      <c r="E17" s="6">
        <f>B17-C17</f>
        <v>669.51096000000143</v>
      </c>
      <c r="F17" s="7">
        <f>E17/B17</f>
        <v>6.695109600000014E-2</v>
      </c>
    </row>
    <row r="18" spans="1:6" ht="27.75" customHeight="1">
      <c r="A18" s="8" t="s">
        <v>16</v>
      </c>
      <c r="B18" s="6">
        <v>1500</v>
      </c>
      <c r="C18" s="12">
        <f>77984/1000</f>
        <v>77.983999999999995</v>
      </c>
      <c r="D18" s="6"/>
      <c r="E18" s="6">
        <f t="shared" ref="E18:E19" si="0">B18-C18</f>
        <v>1422.0160000000001</v>
      </c>
      <c r="F18" s="7">
        <f t="shared" ref="F18:F19" si="1">E18/B18</f>
        <v>0.94801066666666667</v>
      </c>
    </row>
    <row r="19" spans="1:6" ht="27.75" customHeight="1">
      <c r="A19" s="8" t="s">
        <v>20</v>
      </c>
      <c r="B19" s="6">
        <v>3000</v>
      </c>
      <c r="C19" s="12">
        <f>2935.77</f>
        <v>2935.77</v>
      </c>
      <c r="D19" s="6"/>
      <c r="E19" s="6">
        <f t="shared" si="0"/>
        <v>64.230000000000018</v>
      </c>
      <c r="F19" s="7">
        <f t="shared" si="1"/>
        <v>2.1410000000000005E-2</v>
      </c>
    </row>
    <row r="20" spans="1:6" ht="20.149999999999999" customHeight="1">
      <c r="A20" s="8" t="s">
        <v>8</v>
      </c>
      <c r="B20" s="6">
        <v>3000</v>
      </c>
      <c r="C20" s="12">
        <v>1809.74</v>
      </c>
      <c r="D20" s="6"/>
      <c r="E20" s="6">
        <f t="shared" ref="E20:E26" si="2">B20-C20</f>
        <v>1190.26</v>
      </c>
      <c r="F20" s="7">
        <f t="shared" ref="F20" si="3">E20/B20</f>
        <v>0.39675333333333335</v>
      </c>
    </row>
    <row r="21" spans="1:6" ht="20.149999999999999" customHeight="1">
      <c r="A21" s="8" t="s">
        <v>14</v>
      </c>
      <c r="B21" s="6">
        <v>100</v>
      </c>
      <c r="C21" s="12">
        <v>143.72999999999999</v>
      </c>
      <c r="D21" s="6">
        <v>43.73</v>
      </c>
      <c r="E21" s="6"/>
      <c r="F21" s="7">
        <v>0.44</v>
      </c>
    </row>
    <row r="22" spans="1:6" ht="30" customHeight="1">
      <c r="A22" s="8" t="s">
        <v>21</v>
      </c>
      <c r="B22" s="6">
        <v>500</v>
      </c>
      <c r="C22" s="12">
        <v>252</v>
      </c>
      <c r="D22" s="6"/>
      <c r="E22" s="6">
        <f t="shared" si="2"/>
        <v>248</v>
      </c>
      <c r="F22" s="7">
        <f t="shared" ref="F22:F24" si="4">E22/B22</f>
        <v>0.496</v>
      </c>
    </row>
    <row r="23" spans="1:6" ht="20.149999999999999" customHeight="1">
      <c r="A23" s="8" t="s">
        <v>9</v>
      </c>
      <c r="B23" s="6">
        <v>500</v>
      </c>
      <c r="C23" s="12">
        <v>565.42999999999995</v>
      </c>
      <c r="D23" s="6">
        <v>65.430000000000007</v>
      </c>
      <c r="E23" s="6"/>
      <c r="F23" s="7">
        <v>0.13</v>
      </c>
    </row>
    <row r="24" spans="1:6" ht="18" customHeight="1">
      <c r="A24" s="8" t="s">
        <v>10</v>
      </c>
      <c r="B24" s="6">
        <v>13500</v>
      </c>
      <c r="C24" s="12">
        <v>13281.99</v>
      </c>
      <c r="D24" s="6"/>
      <c r="E24" s="6">
        <f t="shared" si="2"/>
        <v>218.01000000000022</v>
      </c>
      <c r="F24" s="7">
        <f t="shared" si="4"/>
        <v>1.6148888888888904E-2</v>
      </c>
    </row>
    <row r="25" spans="1:6" ht="20.149999999999999" customHeight="1">
      <c r="A25" s="8" t="s">
        <v>15</v>
      </c>
      <c r="B25" s="6">
        <v>300</v>
      </c>
      <c r="C25" s="12">
        <v>150.91</v>
      </c>
      <c r="D25" s="6"/>
      <c r="E25" s="6">
        <f t="shared" si="2"/>
        <v>149.09</v>
      </c>
      <c r="F25" s="7">
        <f t="shared" ref="F25:F26" si="5">E25/B25</f>
        <v>0.49696666666666667</v>
      </c>
    </row>
    <row r="26" spans="1:6" ht="20.149999999999999" customHeight="1">
      <c r="A26" s="8" t="s">
        <v>11</v>
      </c>
      <c r="B26" s="6">
        <v>5000</v>
      </c>
      <c r="C26" s="12">
        <v>1224.1500000000001</v>
      </c>
      <c r="D26" s="6"/>
      <c r="E26" s="6">
        <f t="shared" si="2"/>
        <v>3775.85</v>
      </c>
      <c r="F26" s="7">
        <f t="shared" si="5"/>
        <v>0.75517000000000001</v>
      </c>
    </row>
    <row r="27" spans="1:6" ht="20.149999999999999" customHeight="1">
      <c r="A27" s="8" t="s">
        <v>27</v>
      </c>
      <c r="B27" s="10">
        <f>SUM(B17:B26)</f>
        <v>37400</v>
      </c>
      <c r="C27" s="10">
        <f>SUM(C17:C26)</f>
        <v>29772.193040000002</v>
      </c>
      <c r="D27" s="6"/>
      <c r="E27" s="6"/>
      <c r="F27" s="7"/>
    </row>
    <row r="30" spans="1:6" ht="15.5">
      <c r="A30" s="21" t="s">
        <v>22</v>
      </c>
      <c r="B30" s="21"/>
      <c r="C30" s="21"/>
      <c r="D30" s="21"/>
      <c r="E30" s="21"/>
      <c r="F30" s="21"/>
    </row>
  </sheetData>
  <mergeCells count="15">
    <mergeCell ref="A30:F30"/>
    <mergeCell ref="A8:A11"/>
    <mergeCell ref="B8:B11"/>
    <mergeCell ref="C8:C11"/>
    <mergeCell ref="D8:F8"/>
    <mergeCell ref="D9:E9"/>
    <mergeCell ref="F9:F11"/>
    <mergeCell ref="D10:D11"/>
    <mergeCell ref="E10:E11"/>
    <mergeCell ref="A1:F1"/>
    <mergeCell ref="A2:F2"/>
    <mergeCell ref="A3:F3"/>
    <mergeCell ref="A4:F4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123</cp:lastModifiedBy>
  <cp:lastPrinted>2019-02-22T07:22:12Z</cp:lastPrinted>
  <dcterms:created xsi:type="dcterms:W3CDTF">2016-12-20T08:34:37Z</dcterms:created>
  <dcterms:modified xsi:type="dcterms:W3CDTF">2021-03-29T13:53:00Z</dcterms:modified>
</cp:coreProperties>
</file>